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5" windowWidth="12300" windowHeight="4245" tabRatio="817" activeTab="1"/>
  </bookViews>
  <sheets>
    <sheet name="Prediksi MK S2IF" sheetId="29" r:id="rId1"/>
    <sheet name="Jadwal" sheetId="30" r:id="rId2"/>
  </sheets>
  <calcPr calcId="124519"/>
</workbook>
</file>

<file path=xl/calcChain.xml><?xml version="1.0" encoding="utf-8"?>
<calcChain xmlns="http://schemas.openxmlformats.org/spreadsheetml/2006/main">
  <c r="N36" i="29"/>
  <c r="M36"/>
  <c r="J53"/>
  <c r="J56"/>
  <c r="J54"/>
  <c r="J48" l="1"/>
  <c r="P31"/>
  <c r="P8"/>
  <c r="N15"/>
  <c r="P17" s="1"/>
  <c r="D24" l="1"/>
  <c r="I23" l="1"/>
  <c r="I22"/>
  <c r="I21"/>
  <c r="I20"/>
  <c r="I19"/>
  <c r="I18"/>
  <c r="I17"/>
  <c r="I16"/>
  <c r="I11"/>
  <c r="I10"/>
  <c r="I9"/>
  <c r="I8"/>
  <c r="I7"/>
  <c r="I6"/>
  <c r="I5"/>
  <c r="D41"/>
  <c r="D23"/>
  <c r="D22"/>
  <c r="D21"/>
  <c r="D20"/>
  <c r="D19"/>
  <c r="D18"/>
  <c r="D17"/>
  <c r="D16"/>
  <c r="D11"/>
  <c r="D10"/>
  <c r="D9"/>
  <c r="D8"/>
  <c r="D7"/>
  <c r="D6"/>
  <c r="D5"/>
  <c r="D12" l="1"/>
</calcChain>
</file>

<file path=xl/sharedStrings.xml><?xml version="1.0" encoding="utf-8"?>
<sst xmlns="http://schemas.openxmlformats.org/spreadsheetml/2006/main" count="237" uniqueCount="164">
  <si>
    <t>SKS</t>
  </si>
  <si>
    <t>No.</t>
  </si>
  <si>
    <t>KodeMK</t>
  </si>
  <si>
    <t>NamaMK</t>
  </si>
  <si>
    <t>Jumlah Mhs</t>
  </si>
  <si>
    <t>Dosen I</t>
  </si>
  <si>
    <t>Dosen II</t>
  </si>
  <si>
    <t>IF5412</t>
  </si>
  <si>
    <t>Research Methodology</t>
  </si>
  <si>
    <t>IF5113</t>
  </si>
  <si>
    <t>Formal Method</t>
  </si>
  <si>
    <t>Deni Saepudin</t>
  </si>
  <si>
    <t>IF5212</t>
  </si>
  <si>
    <t>Information Theory</t>
  </si>
  <si>
    <t>Hertog Nugroho</t>
  </si>
  <si>
    <t>IF5312</t>
  </si>
  <si>
    <t>Algorithm and Complexiety</t>
  </si>
  <si>
    <t>Jimmy Tirtawangsa</t>
  </si>
  <si>
    <t>Bambang Hariyanto</t>
  </si>
  <si>
    <t>IF5333</t>
  </si>
  <si>
    <t>Introduction to Data Mining</t>
  </si>
  <si>
    <t>IF5132</t>
  </si>
  <si>
    <t>Advanced Networking</t>
  </si>
  <si>
    <t>Ignatius Wiseto</t>
  </si>
  <si>
    <t>IF5912</t>
  </si>
  <si>
    <t>Project</t>
  </si>
  <si>
    <t>IF5123</t>
  </si>
  <si>
    <t>Modelling and Optimization</t>
  </si>
  <si>
    <t>IF5222</t>
  </si>
  <si>
    <t>Intelligent System</t>
  </si>
  <si>
    <t>IF5902</t>
  </si>
  <si>
    <t>Prathesis</t>
  </si>
  <si>
    <t>IF5322</t>
  </si>
  <si>
    <t>Business and Management</t>
  </si>
  <si>
    <t>IF5142</t>
  </si>
  <si>
    <t>Multimedia System &amp; Standards</t>
  </si>
  <si>
    <t>IF5242</t>
  </si>
  <si>
    <t>Web Standards &amp; Technology</t>
  </si>
  <si>
    <t>Software Quality</t>
  </si>
  <si>
    <t>IF5243</t>
  </si>
  <si>
    <t>Software Architecture &amp; Process</t>
  </si>
  <si>
    <t>The Houw Liong</t>
  </si>
  <si>
    <t>IF6906</t>
  </si>
  <si>
    <t>Thesis</t>
  </si>
  <si>
    <t>IF6102</t>
  </si>
  <si>
    <t>Network Management &amp; Analysis</t>
  </si>
  <si>
    <t>IF6402</t>
  </si>
  <si>
    <t>Niken Dwi Wahyu C</t>
  </si>
  <si>
    <t>IF6222</t>
  </si>
  <si>
    <t>IF6422</t>
  </si>
  <si>
    <t>Web Engineering</t>
  </si>
  <si>
    <t>IF6242</t>
  </si>
  <si>
    <t>IF6342</t>
  </si>
  <si>
    <t>Data Preparation</t>
  </si>
  <si>
    <t>Maman Abdurahman</t>
  </si>
  <si>
    <t>Tipe Kelas</t>
  </si>
  <si>
    <t>Jml Kelas</t>
  </si>
  <si>
    <t>Pertemuan</t>
  </si>
  <si>
    <t>Total Pertemuan</t>
  </si>
  <si>
    <t>-</t>
  </si>
  <si>
    <t>Bachtiar Simamora</t>
  </si>
  <si>
    <t>Ari M Barmawi</t>
  </si>
  <si>
    <t>Thomas Anung Basuki</t>
  </si>
  <si>
    <t>Jimmy Tirtawangasa</t>
  </si>
  <si>
    <t>Semester II (Mhs Genap 1011)</t>
  </si>
  <si>
    <t>Semester I (Mhs Ganjil 1112)</t>
  </si>
  <si>
    <t>Semester III (Mahasiswa Ganjil 1011)</t>
  </si>
  <si>
    <t>Distributed System</t>
  </si>
  <si>
    <t>Information Security</t>
  </si>
  <si>
    <t>Elective Course MI :</t>
  </si>
  <si>
    <t>Elective Course DM :</t>
  </si>
  <si>
    <t>Web and Text Mining Retrieval</t>
  </si>
  <si>
    <t>Elective Course SE :</t>
  </si>
  <si>
    <t>Component Based SW Development</t>
  </si>
  <si>
    <t>Adiwijaya</t>
  </si>
  <si>
    <t>Fazmah Arif Y</t>
  </si>
  <si>
    <t>Bayu Erfianto</t>
  </si>
  <si>
    <t>Imelda Atastina</t>
  </si>
  <si>
    <t xml:space="preserve">3 orang dosen per KK, usulan : Bedi Purnama, Kemas Rahmat, Setyorini </t>
  </si>
  <si>
    <t>Pembimbing Thesis : WRH (untuk Alfian,Bayu), APK (untuk Dawam), NKN (untuk Gandeva, Barja ),  MMA (untuk Teguh, Iip)</t>
  </si>
  <si>
    <t>RENCANA PENGAJARAN SEMESTER GANJIL 2011/2012</t>
  </si>
  <si>
    <t>PRODI MAGISTER TEKNIK INFORMATIKA</t>
  </si>
  <si>
    <t>IF6302</t>
  </si>
  <si>
    <t>Senin</t>
  </si>
  <si>
    <t>Selasa</t>
  </si>
  <si>
    <t>Rabu</t>
  </si>
  <si>
    <t>Kamis</t>
  </si>
  <si>
    <t>Jumat</t>
  </si>
  <si>
    <t>Sabtu</t>
  </si>
  <si>
    <t>Ruang 1</t>
  </si>
  <si>
    <t>Ruang 2</t>
  </si>
  <si>
    <t>IF5412- Research Methodology / Ari Barmawi, PhD</t>
  </si>
  <si>
    <t>IF5243-SWArch&amp;Process/ Dr. Bambang Hariyanto</t>
  </si>
  <si>
    <t>IF5322 - Business &amp; Mngmt / Dr. Bachtiar Simamora</t>
  </si>
  <si>
    <t>IF5123-Modelling &amp; Optimization / Dr. Deni Saepudin (uas) &amp; Adiwijaya MSi (uts)</t>
  </si>
  <si>
    <t>Jumlah MK</t>
  </si>
  <si>
    <t>Jumlah MK-Kelas</t>
  </si>
  <si>
    <t>Jumlah Dosen Tetap</t>
  </si>
  <si>
    <t>Tetap</t>
  </si>
  <si>
    <t>LB</t>
  </si>
  <si>
    <t>Jumlah Dosen LB</t>
  </si>
  <si>
    <t xml:space="preserve">Jumlah MK Non Kelas </t>
  </si>
  <si>
    <t>54 sks</t>
  </si>
  <si>
    <t>Jumlah SKS Kelas</t>
  </si>
  <si>
    <t>Jumlah Dosen Total</t>
  </si>
  <si>
    <t>Jumlah Dosen Full Semester</t>
  </si>
  <si>
    <t>Jumlah Dosen Part Semester</t>
  </si>
  <si>
    <t xml:space="preserve">slot total </t>
  </si>
  <si>
    <t>Kebutuhan slot ruangan (MK Kelas+Project)</t>
  </si>
  <si>
    <t>Kuota Ruangan</t>
  </si>
  <si>
    <t>Slot untuk IF</t>
  </si>
  <si>
    <t>okupansi</t>
  </si>
  <si>
    <t>IF5113- Formal Method / Dr. Thomas Anung</t>
  </si>
  <si>
    <t>Prof The Houw Liong</t>
  </si>
  <si>
    <t>Ari M Barmawi , PhD</t>
  </si>
  <si>
    <t>Husni Sastramihardja</t>
  </si>
  <si>
    <t>06.30-07.30</t>
  </si>
  <si>
    <t>07.30-08.30</t>
  </si>
  <si>
    <t>08.30-09.30</t>
  </si>
  <si>
    <t>09.30-10.30</t>
  </si>
  <si>
    <t>10.30-11.30</t>
  </si>
  <si>
    <t>11.30-12.30</t>
  </si>
  <si>
    <t>12.30 - 13.30</t>
  </si>
  <si>
    <t>13.30-14.30</t>
  </si>
  <si>
    <t>14.30-15.30</t>
  </si>
  <si>
    <t>15.30-16.30</t>
  </si>
  <si>
    <t>16.30-17.30</t>
  </si>
  <si>
    <t>IF5132-Advance Networking/Dr. Henny Yusnita Zubir</t>
  </si>
  <si>
    <t>IF5242-SWQuality / Dr. Husni Sastramihardja</t>
  </si>
  <si>
    <t>IF6422-Web Engineering/Dr. Bambang Hariyanto</t>
  </si>
  <si>
    <t>IF5222 - Intelligent System/Prof. THL</t>
  </si>
  <si>
    <t>IF5212-Information Theory/ Hertog Nugroho,PhD (UTS) &amp; ADW (UAS)</t>
  </si>
  <si>
    <t>Arie Ardiyanti</t>
  </si>
  <si>
    <t>Henny Yusnita Zubir</t>
  </si>
  <si>
    <t>Mobile Computing</t>
  </si>
  <si>
    <t>IF6202</t>
  </si>
  <si>
    <t>Dr. Atmadji</t>
  </si>
  <si>
    <t>I</t>
  </si>
  <si>
    <t>II</t>
  </si>
  <si>
    <t>III</t>
  </si>
  <si>
    <t>IV</t>
  </si>
  <si>
    <t>V</t>
  </si>
  <si>
    <t>17.30-18.30</t>
  </si>
  <si>
    <t>VI</t>
  </si>
  <si>
    <t>Durasi</t>
  </si>
  <si>
    <t>IF5142-Multimedia System / Hertog Nugroho,PhD (UAS) &amp; FAY (UTS)</t>
  </si>
  <si>
    <t>IF6302-Distributed System/Dr.Maman Abdurahman</t>
  </si>
  <si>
    <t>`</t>
  </si>
  <si>
    <t>Sesi</t>
  </si>
  <si>
    <t>IF6222-Component Based SW Development/Jimmy T, PhD</t>
  </si>
  <si>
    <t>IF6242-Web and Text Mining Retrieval /Prof.THL</t>
  </si>
  <si>
    <t>IF5333-Introduction to Data Mining / IMD(UTS)&amp;Prof.THL(UAS)</t>
  </si>
  <si>
    <t>IF6342-Data Preparation/ Prof.THL</t>
  </si>
  <si>
    <t>IF5912-Project/ RSW,RIE, BDP, ADR</t>
  </si>
  <si>
    <t>IF5242-Web Standard &amp; Tech / Ignatius Wiseto, PhD (UTS) &amp; COK(UAS)</t>
  </si>
  <si>
    <t>IF6202- Mobile Computing /</t>
  </si>
  <si>
    <t>Jadwal Kuliah Semester Genap 2011/2012-Prodi S2 Teknik Informatika</t>
  </si>
  <si>
    <t>IF6102-Network Management Analysis/ERF (UTS)</t>
  </si>
  <si>
    <t>IF6102-Network Management Analysis/ Dr. Ign. Wiseto (UAS)</t>
  </si>
  <si>
    <t>IF5312-Algorithm &amp; Complexiety/ Jimmy T, PhD (UAS)</t>
  </si>
  <si>
    <t>IF5312-Algorithm &amp; Complexiety/RIE (UTS)</t>
  </si>
  <si>
    <t>Keterangan</t>
  </si>
  <si>
    <t>Mhs Angkatan 2010 dan 2011 Batch1</t>
  </si>
  <si>
    <t>Mhs Angkatan 2011 Batch2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</si>
</sst>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2" applyNumberFormat="0" applyAlignment="0" applyProtection="0"/>
    <xf numFmtId="0" fontId="21" fillId="0" borderId="7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32" borderId="8" applyNumberFormat="0" applyFont="0" applyAlignment="0" applyProtection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3" borderId="1" xfId="0" applyFill="1" applyBorder="1"/>
    <xf numFmtId="0" fontId="25" fillId="3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25" fillId="34" borderId="1" xfId="0" applyFont="1" applyFill="1" applyBorder="1"/>
    <xf numFmtId="0" fontId="0" fillId="0" borderId="1" xfId="0" quotePrefix="1" applyBorder="1"/>
    <xf numFmtId="0" fontId="0" fillId="33" borderId="1" xfId="0" applyFont="1" applyFill="1" applyBorder="1"/>
    <xf numFmtId="0" fontId="0" fillId="3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/>
    <xf numFmtId="0" fontId="7" fillId="33" borderId="1" xfId="0" applyFont="1" applyFill="1" applyBorder="1"/>
    <xf numFmtId="0" fontId="25" fillId="33" borderId="1" xfId="0" applyFont="1" applyFill="1" applyBorder="1" applyAlignment="1">
      <alignment horizontal="center"/>
    </xf>
    <xf numFmtId="0" fontId="6" fillId="33" borderId="1" xfId="0" applyFont="1" applyFill="1" applyBorder="1" applyAlignment="1">
      <alignment horizontal="center"/>
    </xf>
    <xf numFmtId="0" fontId="6" fillId="33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6" fillId="33" borderId="1" xfId="0" applyFont="1" applyFill="1" applyBorder="1"/>
    <xf numFmtId="0" fontId="7" fillId="33" borderId="1" xfId="0" applyFont="1" applyFill="1" applyBorder="1" applyAlignment="1">
      <alignment horizontal="left" vertical="top" wrapText="1"/>
    </xf>
    <xf numFmtId="0" fontId="8" fillId="0" borderId="0" xfId="0" applyFont="1"/>
    <xf numFmtId="0" fontId="7" fillId="0" borderId="1" xfId="0" applyFont="1" applyFill="1" applyBorder="1"/>
    <xf numFmtId="0" fontId="25" fillId="36" borderId="1" xfId="0" applyFont="1" applyFill="1" applyBorder="1" applyAlignment="1">
      <alignment horizontal="center"/>
    </xf>
    <xf numFmtId="0" fontId="25" fillId="36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15" xfId="0" applyFont="1" applyFill="1" applyBorder="1"/>
    <xf numFmtId="0" fontId="7" fillId="0" borderId="0" xfId="0" applyFont="1" applyAlignment="1">
      <alignment horizontal="right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4" xfId="0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left"/>
    </xf>
    <xf numFmtId="0" fontId="4" fillId="33" borderId="1" xfId="0" applyFont="1" applyFill="1" applyBorder="1"/>
    <xf numFmtId="0" fontId="0" fillId="38" borderId="1" xfId="0" applyFill="1" applyBorder="1"/>
    <xf numFmtId="0" fontId="6" fillId="38" borderId="1" xfId="0" applyFont="1" applyFill="1" applyBorder="1" applyAlignment="1">
      <alignment horizontal="left"/>
    </xf>
    <xf numFmtId="0" fontId="25" fillId="38" borderId="1" xfId="0" applyFont="1" applyFill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0" fontId="25" fillId="36" borderId="14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2" fillId="33" borderId="1" xfId="0" applyFont="1" applyFill="1" applyBorder="1" applyAlignment="1">
      <alignment horizontal="left"/>
    </xf>
    <xf numFmtId="0" fontId="0" fillId="0" borderId="12" xfId="0" applyFill="1" applyBorder="1"/>
    <xf numFmtId="0" fontId="25" fillId="36" borderId="1" xfId="0" applyFont="1" applyFill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9" fillId="0" borderId="0" xfId="0" applyFont="1"/>
    <xf numFmtId="0" fontId="29" fillId="0" borderId="0" xfId="0" applyFont="1" applyFill="1"/>
    <xf numFmtId="0" fontId="25" fillId="35" borderId="1" xfId="0" applyFont="1" applyFill="1" applyBorder="1" applyAlignment="1">
      <alignment horizontal="left"/>
    </xf>
    <xf numFmtId="0" fontId="8" fillId="36" borderId="1" xfId="0" applyFont="1" applyFill="1" applyBorder="1" applyAlignment="1">
      <alignment horizontal="center"/>
    </xf>
    <xf numFmtId="0" fontId="25" fillId="36" borderId="12" xfId="0" applyFont="1" applyFill="1" applyBorder="1" applyAlignment="1">
      <alignment horizontal="center"/>
    </xf>
    <xf numFmtId="0" fontId="25" fillId="36" borderId="13" xfId="0" applyFont="1" applyFill="1" applyBorder="1" applyAlignment="1">
      <alignment horizontal="center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8" fillId="36" borderId="11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left" vertical="top" wrapText="1"/>
    </xf>
    <xf numFmtId="0" fontId="0" fillId="35" borderId="14" xfId="0" applyFill="1" applyBorder="1" applyAlignment="1">
      <alignment horizontal="left" vertical="top" wrapText="1"/>
    </xf>
    <xf numFmtId="0" fontId="7" fillId="37" borderId="11" xfId="0" applyFont="1" applyFill="1" applyBorder="1" applyAlignment="1">
      <alignment horizontal="left" vertical="top" wrapText="1"/>
    </xf>
    <xf numFmtId="0" fontId="0" fillId="37" borderId="15" xfId="0" applyFill="1" applyBorder="1" applyAlignment="1">
      <alignment horizontal="left" vertical="top" wrapText="1"/>
    </xf>
    <xf numFmtId="0" fontId="0" fillId="37" borderId="14" xfId="0" applyFill="1" applyBorder="1" applyAlignment="1">
      <alignment horizontal="left" vertical="top" wrapText="1"/>
    </xf>
    <xf numFmtId="0" fontId="0" fillId="37" borderId="11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37" borderId="1" xfId="0" applyFill="1" applyBorder="1" applyAlignment="1">
      <alignment horizontal="left" vertical="top" wrapText="1"/>
    </xf>
    <xf numFmtId="0" fontId="7" fillId="35" borderId="11" xfId="0" applyFont="1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25" fillId="36" borderId="1" xfId="0" applyFont="1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35" borderId="11" xfId="0" applyFont="1" applyFill="1" applyBorder="1" applyAlignment="1">
      <alignment horizontal="left" vertical="top" wrapText="1"/>
    </xf>
    <xf numFmtId="0" fontId="7" fillId="35" borderId="15" xfId="0" applyFont="1" applyFill="1" applyBorder="1" applyAlignment="1">
      <alignment horizontal="left" vertical="top" wrapText="1"/>
    </xf>
    <xf numFmtId="0" fontId="7" fillId="35" borderId="14" xfId="0" applyFont="1" applyFill="1" applyBorder="1" applyAlignment="1">
      <alignment horizontal="left" vertical="top" wrapText="1"/>
    </xf>
    <xf numFmtId="0" fontId="7" fillId="37" borderId="14" xfId="0" applyFont="1" applyFill="1" applyBorder="1" applyAlignment="1">
      <alignment horizontal="left" vertical="top" wrapText="1"/>
    </xf>
    <xf numFmtId="0" fontId="7" fillId="35" borderId="16" xfId="0" applyFont="1" applyFill="1" applyBorder="1" applyAlignment="1">
      <alignment horizontal="left" vertical="top" wrapText="1"/>
    </xf>
    <xf numFmtId="0" fontId="7" fillId="35" borderId="17" xfId="0" applyFont="1" applyFill="1" applyBorder="1" applyAlignment="1">
      <alignment horizontal="left" vertical="top" wrapText="1"/>
    </xf>
    <xf numFmtId="0" fontId="7" fillId="35" borderId="18" xfId="0" applyFont="1" applyFill="1" applyBorder="1" applyAlignment="1">
      <alignment horizontal="left" vertical="top" wrapText="1"/>
    </xf>
    <xf numFmtId="0" fontId="0" fillId="35" borderId="1" xfId="0" applyFill="1" applyBorder="1" applyAlignment="1">
      <alignment horizontal="left" vertical="top" wrapText="1"/>
    </xf>
    <xf numFmtId="0" fontId="7" fillId="37" borderId="1" xfId="0" applyFont="1" applyFill="1" applyBorder="1" applyAlignment="1">
      <alignment horizontal="left" vertical="top" wrapText="1"/>
    </xf>
    <xf numFmtId="0" fontId="7" fillId="37" borderId="15" xfId="0" applyFont="1" applyFill="1" applyBorder="1" applyAlignment="1">
      <alignment horizontal="left" vertical="top" wrapText="1"/>
    </xf>
    <xf numFmtId="0" fontId="7" fillId="35" borderId="1" xfId="0" applyFont="1" applyFill="1" applyBorder="1" applyAlignment="1">
      <alignment horizontal="left" vertical="top" wrapText="1"/>
    </xf>
    <xf numFmtId="0" fontId="1" fillId="37" borderId="11" xfId="0" applyFont="1" applyFill="1" applyBorder="1" applyAlignment="1">
      <alignment horizontal="left" vertical="top" wrapText="1"/>
    </xf>
    <xf numFmtId="0" fontId="3" fillId="37" borderId="14" xfId="0" applyFont="1" applyFill="1" applyBorder="1" applyAlignment="1">
      <alignment horizontal="left" vertical="top" wrapText="1"/>
    </xf>
    <xf numFmtId="0" fontId="25" fillId="33" borderId="0" xfId="0" applyFont="1" applyFill="1" applyBorder="1" applyAlignment="1">
      <alignment horizontal="center"/>
    </xf>
    <xf numFmtId="0" fontId="0" fillId="37" borderId="0" xfId="0" applyFill="1"/>
    <xf numFmtId="0" fontId="0" fillId="35" borderId="0" xfId="0" applyFill="1"/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selection activeCell="C18" sqref="C18"/>
    </sheetView>
  </sheetViews>
  <sheetFormatPr defaultRowHeight="12.75"/>
  <cols>
    <col min="1" max="1" width="5.42578125" customWidth="1"/>
    <col min="3" max="3" width="38.7109375" bestFit="1" customWidth="1"/>
    <col min="4" max="4" width="0" hidden="1" customWidth="1"/>
    <col min="5" max="8" width="12" hidden="1" customWidth="1"/>
    <col min="9" max="9" width="15.85546875" hidden="1" customWidth="1"/>
    <col min="10" max="10" width="31" customWidth="1"/>
    <col min="11" max="11" width="33" customWidth="1"/>
  </cols>
  <sheetData>
    <row r="1" spans="1:16">
      <c r="A1" s="24" t="s">
        <v>80</v>
      </c>
    </row>
    <row r="2" spans="1:16">
      <c r="A2" s="24" t="s">
        <v>81</v>
      </c>
    </row>
    <row r="3" spans="1:16" ht="15">
      <c r="A3" s="55" t="s">
        <v>65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6" ht="15">
      <c r="A4" s="5" t="s">
        <v>1</v>
      </c>
      <c r="B4" s="5" t="s">
        <v>2</v>
      </c>
      <c r="C4" s="5" t="s">
        <v>3</v>
      </c>
      <c r="D4" s="5" t="s">
        <v>0</v>
      </c>
      <c r="E4" s="5" t="s">
        <v>4</v>
      </c>
      <c r="F4" s="5" t="s">
        <v>55</v>
      </c>
      <c r="G4" s="5" t="s">
        <v>56</v>
      </c>
      <c r="H4" s="5" t="s">
        <v>57</v>
      </c>
      <c r="I4" s="5" t="s">
        <v>58</v>
      </c>
      <c r="J4" s="5" t="s">
        <v>5</v>
      </c>
      <c r="K4" s="5" t="s">
        <v>6</v>
      </c>
    </row>
    <row r="5" spans="1:16">
      <c r="A5" s="6">
        <v>1</v>
      </c>
      <c r="B5" s="7" t="s">
        <v>7</v>
      </c>
      <c r="C5" s="6" t="s">
        <v>8</v>
      </c>
      <c r="D5" s="6">
        <f t="shared" ref="D5:D11" si="0">VALUE(MID(B5,6,1))</f>
        <v>2</v>
      </c>
      <c r="E5" s="2">
        <v>20</v>
      </c>
      <c r="F5" s="2">
        <v>20</v>
      </c>
      <c r="G5" s="2">
        <v>1</v>
      </c>
      <c r="H5" s="2">
        <v>1</v>
      </c>
      <c r="I5" s="2">
        <f>G5*H5</f>
        <v>1</v>
      </c>
      <c r="J5" s="15" t="s">
        <v>61</v>
      </c>
      <c r="K5" s="6"/>
      <c r="N5" t="s">
        <v>5</v>
      </c>
      <c r="O5" t="s">
        <v>6</v>
      </c>
    </row>
    <row r="6" spans="1:16">
      <c r="A6" s="6">
        <v>2</v>
      </c>
      <c r="B6" s="7" t="s">
        <v>9</v>
      </c>
      <c r="C6" s="6" t="s">
        <v>10</v>
      </c>
      <c r="D6" s="6">
        <f t="shared" si="0"/>
        <v>3</v>
      </c>
      <c r="E6" s="2">
        <v>20</v>
      </c>
      <c r="F6" s="2">
        <v>20</v>
      </c>
      <c r="G6" s="2">
        <v>1</v>
      </c>
      <c r="H6" s="2">
        <v>1</v>
      </c>
      <c r="I6" s="2">
        <f t="shared" ref="I6:I11" si="1">G6*H6</f>
        <v>1</v>
      </c>
      <c r="J6" s="15" t="s">
        <v>62</v>
      </c>
      <c r="K6" s="6"/>
      <c r="M6" t="s">
        <v>98</v>
      </c>
      <c r="N6">
        <v>7</v>
      </c>
      <c r="O6">
        <v>2</v>
      </c>
    </row>
    <row r="7" spans="1:16">
      <c r="A7" s="6">
        <v>3</v>
      </c>
      <c r="B7" s="7" t="s">
        <v>12</v>
      </c>
      <c r="C7" s="6" t="s">
        <v>13</v>
      </c>
      <c r="D7" s="6">
        <f t="shared" si="0"/>
        <v>2</v>
      </c>
      <c r="E7" s="2">
        <v>20</v>
      </c>
      <c r="F7" s="2">
        <v>20</v>
      </c>
      <c r="G7" s="2">
        <v>1</v>
      </c>
      <c r="H7" s="2">
        <v>1</v>
      </c>
      <c r="I7" s="2">
        <f t="shared" si="1"/>
        <v>1</v>
      </c>
      <c r="J7" s="15" t="s">
        <v>14</v>
      </c>
      <c r="K7" s="15" t="s">
        <v>74</v>
      </c>
      <c r="M7" t="s">
        <v>99</v>
      </c>
      <c r="N7">
        <v>3</v>
      </c>
    </row>
    <row r="8" spans="1:16">
      <c r="A8" s="6">
        <v>4</v>
      </c>
      <c r="B8" s="7" t="s">
        <v>15</v>
      </c>
      <c r="C8" s="6" t="s">
        <v>16</v>
      </c>
      <c r="D8" s="6">
        <f t="shared" si="0"/>
        <v>2</v>
      </c>
      <c r="E8" s="2">
        <v>20</v>
      </c>
      <c r="F8" s="2">
        <v>20</v>
      </c>
      <c r="G8" s="2">
        <v>1</v>
      </c>
      <c r="H8" s="2">
        <v>1</v>
      </c>
      <c r="I8" s="2">
        <f t="shared" si="1"/>
        <v>1</v>
      </c>
      <c r="J8" s="6" t="s">
        <v>63</v>
      </c>
      <c r="K8" s="6" t="s">
        <v>132</v>
      </c>
      <c r="P8">
        <f>SUM(N6:O7)</f>
        <v>12</v>
      </c>
    </row>
    <row r="9" spans="1:16">
      <c r="A9" s="6">
        <v>5</v>
      </c>
      <c r="B9" s="7" t="s">
        <v>19</v>
      </c>
      <c r="C9" s="6" t="s">
        <v>20</v>
      </c>
      <c r="D9" s="6">
        <f t="shared" si="0"/>
        <v>3</v>
      </c>
      <c r="E9" s="2">
        <v>7</v>
      </c>
      <c r="F9" s="2">
        <v>20</v>
      </c>
      <c r="G9" s="2">
        <v>1</v>
      </c>
      <c r="H9" s="2">
        <v>1</v>
      </c>
      <c r="I9" s="2">
        <f t="shared" si="1"/>
        <v>1</v>
      </c>
      <c r="J9" s="6" t="s">
        <v>41</v>
      </c>
      <c r="K9" s="6" t="s">
        <v>77</v>
      </c>
    </row>
    <row r="10" spans="1:16">
      <c r="A10" s="6">
        <v>6</v>
      </c>
      <c r="B10" s="7" t="s">
        <v>21</v>
      </c>
      <c r="C10" s="6" t="s">
        <v>22</v>
      </c>
      <c r="D10" s="6">
        <f t="shared" si="0"/>
        <v>2</v>
      </c>
      <c r="E10" s="2">
        <v>7</v>
      </c>
      <c r="F10" s="2">
        <v>20</v>
      </c>
      <c r="G10" s="2">
        <v>1</v>
      </c>
      <c r="H10" s="2">
        <v>1</v>
      </c>
      <c r="I10" s="2">
        <f t="shared" si="1"/>
        <v>1</v>
      </c>
      <c r="J10" s="6" t="s">
        <v>133</v>
      </c>
      <c r="K10" s="15"/>
    </row>
    <row r="11" spans="1:16">
      <c r="A11" s="6">
        <v>7</v>
      </c>
      <c r="B11" s="6" t="s">
        <v>24</v>
      </c>
      <c r="C11" s="6" t="s">
        <v>25</v>
      </c>
      <c r="D11" s="6">
        <f t="shared" si="0"/>
        <v>2</v>
      </c>
      <c r="E11" s="2">
        <v>20</v>
      </c>
      <c r="F11" s="2">
        <v>20</v>
      </c>
      <c r="G11" s="2">
        <v>1</v>
      </c>
      <c r="H11" s="2">
        <v>1</v>
      </c>
      <c r="I11" s="2">
        <f t="shared" si="1"/>
        <v>1</v>
      </c>
      <c r="J11" s="15" t="s">
        <v>78</v>
      </c>
      <c r="K11" s="6"/>
    </row>
    <row r="12" spans="1:16">
      <c r="B12" s="33">
        <v>16</v>
      </c>
      <c r="D12" s="8">
        <f>SUM(D5:D11)</f>
        <v>16</v>
      </c>
    </row>
    <row r="13" spans="1:16">
      <c r="B13" s="33"/>
      <c r="D13" s="8"/>
    </row>
    <row r="14" spans="1:16" ht="15">
      <c r="A14" s="55" t="s">
        <v>64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N14" s="31" t="s">
        <v>5</v>
      </c>
      <c r="O14" s="31" t="s">
        <v>6</v>
      </c>
    </row>
    <row r="15" spans="1:16" ht="15">
      <c r="A15" s="9" t="s">
        <v>1</v>
      </c>
      <c r="B15" s="9" t="s">
        <v>2</v>
      </c>
      <c r="C15" s="9" t="s">
        <v>3</v>
      </c>
      <c r="D15" s="9" t="s">
        <v>0</v>
      </c>
      <c r="E15" s="9" t="s">
        <v>4</v>
      </c>
      <c r="F15" s="5" t="s">
        <v>55</v>
      </c>
      <c r="G15" s="5" t="s">
        <v>56</v>
      </c>
      <c r="H15" s="9" t="s">
        <v>57</v>
      </c>
      <c r="I15" s="9" t="s">
        <v>58</v>
      </c>
      <c r="J15" s="9" t="s">
        <v>5</v>
      </c>
      <c r="K15" s="9" t="s">
        <v>6</v>
      </c>
      <c r="M15" s="30" t="s">
        <v>98</v>
      </c>
      <c r="N15">
        <f>4+3</f>
        <v>7</v>
      </c>
      <c r="O15">
        <v>3</v>
      </c>
    </row>
    <row r="16" spans="1:16" ht="15">
      <c r="A16" s="10">
        <v>1</v>
      </c>
      <c r="B16" s="7" t="s">
        <v>26</v>
      </c>
      <c r="C16" s="7" t="s">
        <v>27</v>
      </c>
      <c r="D16" s="6">
        <f t="shared" ref="D16:D24" si="2">VALUE(MID(B16,6,1))</f>
        <v>3</v>
      </c>
      <c r="E16" s="2">
        <v>13</v>
      </c>
      <c r="F16" s="2">
        <v>20</v>
      </c>
      <c r="G16" s="2">
        <v>1</v>
      </c>
      <c r="H16" s="2">
        <v>1</v>
      </c>
      <c r="I16" s="2">
        <f t="shared" ref="I16:I23" si="3">G16*H16</f>
        <v>1</v>
      </c>
      <c r="J16" s="16" t="s">
        <v>11</v>
      </c>
      <c r="K16" s="22" t="s">
        <v>74</v>
      </c>
      <c r="M16" t="s">
        <v>99</v>
      </c>
      <c r="N16">
        <v>4</v>
      </c>
    </row>
    <row r="17" spans="1:16" ht="15">
      <c r="A17" s="10">
        <v>2</v>
      </c>
      <c r="B17" s="6" t="s">
        <v>28</v>
      </c>
      <c r="C17" s="6" t="s">
        <v>29</v>
      </c>
      <c r="D17" s="6">
        <f t="shared" si="2"/>
        <v>2</v>
      </c>
      <c r="E17" s="2">
        <v>13</v>
      </c>
      <c r="F17" s="2">
        <v>20</v>
      </c>
      <c r="G17" s="2">
        <v>1</v>
      </c>
      <c r="H17" s="2">
        <v>1</v>
      </c>
      <c r="I17" s="2">
        <f t="shared" si="3"/>
        <v>1</v>
      </c>
      <c r="J17" s="16" t="s">
        <v>113</v>
      </c>
      <c r="K17" s="39" t="s">
        <v>114</v>
      </c>
      <c r="P17">
        <f>SUM(N15:O16)</f>
        <v>14</v>
      </c>
    </row>
    <row r="18" spans="1:16" ht="53.25" customHeight="1">
      <c r="A18" s="11">
        <v>3</v>
      </c>
      <c r="B18" s="11" t="s">
        <v>30</v>
      </c>
      <c r="C18" s="4" t="s">
        <v>31</v>
      </c>
      <c r="D18" s="6">
        <f t="shared" si="2"/>
        <v>2</v>
      </c>
      <c r="E18" s="12">
        <v>13</v>
      </c>
      <c r="F18" s="2">
        <v>20</v>
      </c>
      <c r="G18" s="12">
        <v>1</v>
      </c>
      <c r="H18" s="12">
        <v>1</v>
      </c>
      <c r="I18" s="2">
        <f t="shared" si="3"/>
        <v>1</v>
      </c>
      <c r="K18" s="23" t="s">
        <v>79</v>
      </c>
    </row>
    <row r="19" spans="1:16">
      <c r="A19" s="10">
        <v>4</v>
      </c>
      <c r="B19" s="7" t="s">
        <v>32</v>
      </c>
      <c r="C19" s="6" t="s">
        <v>33</v>
      </c>
      <c r="D19" s="6">
        <f t="shared" si="2"/>
        <v>2</v>
      </c>
      <c r="E19" s="2">
        <v>13</v>
      </c>
      <c r="F19" s="2">
        <v>20</v>
      </c>
      <c r="G19" s="2">
        <v>1</v>
      </c>
      <c r="H19" s="2">
        <v>1</v>
      </c>
      <c r="I19" s="2">
        <f t="shared" si="3"/>
        <v>1</v>
      </c>
      <c r="J19" s="16" t="s">
        <v>60</v>
      </c>
      <c r="K19" s="16"/>
    </row>
    <row r="20" spans="1:16">
      <c r="A20" s="7">
        <v>5</v>
      </c>
      <c r="B20" s="7" t="s">
        <v>34</v>
      </c>
      <c r="C20" s="6" t="s">
        <v>35</v>
      </c>
      <c r="D20" s="6">
        <f t="shared" si="2"/>
        <v>2</v>
      </c>
      <c r="E20" s="2">
        <v>7</v>
      </c>
      <c r="F20" s="2">
        <v>20</v>
      </c>
      <c r="G20" s="2">
        <v>1</v>
      </c>
      <c r="H20" s="2">
        <v>1</v>
      </c>
      <c r="I20" s="2">
        <f t="shared" si="3"/>
        <v>1</v>
      </c>
      <c r="J20" s="15" t="s">
        <v>14</v>
      </c>
      <c r="K20" s="15" t="s">
        <v>75</v>
      </c>
    </row>
    <row r="21" spans="1:16">
      <c r="A21" s="7">
        <v>6</v>
      </c>
      <c r="B21" s="7" t="s">
        <v>36</v>
      </c>
      <c r="C21" s="6" t="s">
        <v>37</v>
      </c>
      <c r="D21" s="6">
        <f t="shared" si="2"/>
        <v>2</v>
      </c>
      <c r="E21" s="2">
        <v>6</v>
      </c>
      <c r="F21" s="2">
        <v>20</v>
      </c>
      <c r="G21" s="2">
        <v>1</v>
      </c>
      <c r="H21" s="2">
        <v>1</v>
      </c>
      <c r="I21" s="2">
        <f t="shared" si="3"/>
        <v>1</v>
      </c>
      <c r="J21" s="15" t="s">
        <v>23</v>
      </c>
      <c r="K21" s="15"/>
    </row>
    <row r="22" spans="1:16">
      <c r="A22" s="6">
        <v>7</v>
      </c>
      <c r="B22" s="7" t="s">
        <v>36</v>
      </c>
      <c r="C22" s="6" t="s">
        <v>38</v>
      </c>
      <c r="D22" s="6">
        <f t="shared" si="2"/>
        <v>2</v>
      </c>
      <c r="E22" s="2">
        <v>3</v>
      </c>
      <c r="F22" s="2">
        <v>20</v>
      </c>
      <c r="G22" s="2">
        <v>1</v>
      </c>
      <c r="H22" s="2">
        <v>1</v>
      </c>
      <c r="I22" s="2">
        <f t="shared" si="3"/>
        <v>1</v>
      </c>
      <c r="J22" s="15" t="s">
        <v>115</v>
      </c>
      <c r="K22" s="6"/>
    </row>
    <row r="23" spans="1:16">
      <c r="A23" s="6">
        <v>8</v>
      </c>
      <c r="B23" s="7" t="s">
        <v>39</v>
      </c>
      <c r="C23" s="6" t="s">
        <v>40</v>
      </c>
      <c r="D23" s="6">
        <f t="shared" si="2"/>
        <v>3</v>
      </c>
      <c r="E23" s="2">
        <v>4</v>
      </c>
      <c r="F23" s="2">
        <v>20</v>
      </c>
      <c r="G23" s="2">
        <v>1</v>
      </c>
      <c r="H23" s="2">
        <v>1</v>
      </c>
      <c r="I23" s="2">
        <f t="shared" si="3"/>
        <v>1</v>
      </c>
      <c r="J23" s="15" t="s">
        <v>18</v>
      </c>
      <c r="K23" s="6"/>
    </row>
    <row r="24" spans="1:16">
      <c r="A24" s="6">
        <v>9</v>
      </c>
      <c r="B24" s="25" t="s">
        <v>82</v>
      </c>
      <c r="C24" s="15" t="s">
        <v>67</v>
      </c>
      <c r="D24" s="6">
        <f t="shared" si="2"/>
        <v>2</v>
      </c>
      <c r="E24" s="2"/>
      <c r="F24" s="2"/>
      <c r="G24" s="2"/>
      <c r="H24" s="2"/>
      <c r="I24" s="2"/>
      <c r="J24" s="6" t="s">
        <v>54</v>
      </c>
      <c r="K24" s="6"/>
    </row>
    <row r="25" spans="1:16">
      <c r="A25" s="1"/>
      <c r="B25" s="8">
        <v>20</v>
      </c>
      <c r="C25" s="8"/>
      <c r="D25" s="1"/>
      <c r="E25" s="13"/>
      <c r="F25" s="13"/>
      <c r="G25" s="13"/>
      <c r="H25" s="13"/>
      <c r="I25" s="13"/>
      <c r="J25" s="1"/>
      <c r="K25" s="1"/>
    </row>
    <row r="26" spans="1:16" ht="15">
      <c r="A26" s="55" t="s">
        <v>66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6" ht="15">
      <c r="A27" s="5" t="s">
        <v>1</v>
      </c>
      <c r="B27" s="5" t="s">
        <v>2</v>
      </c>
      <c r="C27" s="5" t="s">
        <v>3</v>
      </c>
      <c r="D27" s="5" t="s">
        <v>0</v>
      </c>
      <c r="E27" s="5" t="s">
        <v>4</v>
      </c>
      <c r="F27" s="5" t="s">
        <v>55</v>
      </c>
      <c r="G27" s="5" t="s">
        <v>56</v>
      </c>
      <c r="H27" s="5" t="s">
        <v>57</v>
      </c>
      <c r="I27" s="5" t="s">
        <v>58</v>
      </c>
      <c r="J27" s="5" t="s">
        <v>5</v>
      </c>
      <c r="K27" s="5" t="s">
        <v>6</v>
      </c>
    </row>
    <row r="28" spans="1:16" ht="15">
      <c r="A28" s="20"/>
      <c r="B28" s="6" t="s">
        <v>42</v>
      </c>
      <c r="C28" s="6" t="s">
        <v>43</v>
      </c>
      <c r="D28" s="20"/>
      <c r="E28" s="20"/>
      <c r="F28" s="20"/>
      <c r="G28" s="20"/>
      <c r="H28" s="20"/>
      <c r="I28" s="20"/>
      <c r="J28" s="20"/>
      <c r="K28" s="20"/>
      <c r="N28" s="31" t="s">
        <v>5</v>
      </c>
      <c r="O28" s="31" t="s">
        <v>6</v>
      </c>
    </row>
    <row r="29" spans="1:16" ht="15">
      <c r="A29" s="20"/>
      <c r="B29" s="20"/>
      <c r="C29" s="21" t="s">
        <v>69</v>
      </c>
      <c r="D29" s="20"/>
      <c r="E29" s="20"/>
      <c r="F29" s="20"/>
      <c r="G29" s="20"/>
      <c r="H29" s="20"/>
      <c r="I29" s="20"/>
      <c r="J29" s="20"/>
      <c r="K29" s="20"/>
      <c r="M29" s="30" t="s">
        <v>98</v>
      </c>
      <c r="N29">
        <v>5</v>
      </c>
      <c r="O29">
        <v>4</v>
      </c>
    </row>
    <row r="30" spans="1:16" ht="15">
      <c r="A30" s="17"/>
      <c r="B30" s="6" t="s">
        <v>44</v>
      </c>
      <c r="C30" s="19" t="s">
        <v>45</v>
      </c>
      <c r="D30" s="17"/>
      <c r="E30" s="17"/>
      <c r="F30" s="17"/>
      <c r="G30" s="17"/>
      <c r="H30" s="17"/>
      <c r="I30" s="17"/>
      <c r="J30" s="19" t="s">
        <v>23</v>
      </c>
      <c r="K30" s="19" t="s">
        <v>76</v>
      </c>
      <c r="M30" t="s">
        <v>99</v>
      </c>
      <c r="N30">
        <v>1</v>
      </c>
    </row>
    <row r="31" spans="1:16" ht="15">
      <c r="A31" s="17"/>
      <c r="B31" s="40" t="s">
        <v>46</v>
      </c>
      <c r="C31" s="41" t="s">
        <v>68</v>
      </c>
      <c r="D31" s="42"/>
      <c r="E31" s="42"/>
      <c r="F31" s="42"/>
      <c r="G31" s="42"/>
      <c r="H31" s="42"/>
      <c r="I31" s="42"/>
      <c r="J31" s="41" t="s">
        <v>61</v>
      </c>
      <c r="K31" s="41" t="s">
        <v>47</v>
      </c>
      <c r="P31">
        <f>SUM(N29:O30)</f>
        <v>10</v>
      </c>
    </row>
    <row r="32" spans="1:16" ht="15">
      <c r="A32" s="17"/>
      <c r="B32" s="47" t="s">
        <v>135</v>
      </c>
      <c r="C32" s="47" t="s">
        <v>134</v>
      </c>
      <c r="D32" s="17"/>
      <c r="E32" s="17"/>
      <c r="F32" s="17"/>
      <c r="G32" s="17"/>
      <c r="H32" s="17"/>
      <c r="I32" s="17"/>
      <c r="J32" s="47" t="s">
        <v>136</v>
      </c>
      <c r="K32" s="17"/>
    </row>
    <row r="33" spans="1:14" ht="15">
      <c r="A33" s="17"/>
      <c r="B33" s="17"/>
      <c r="C33" s="18"/>
      <c r="D33" s="17"/>
      <c r="E33" s="17"/>
      <c r="F33" s="17"/>
      <c r="G33" s="17"/>
      <c r="H33" s="17"/>
      <c r="I33" s="17"/>
      <c r="J33" s="17"/>
      <c r="K33" s="17"/>
    </row>
    <row r="34" spans="1:14" ht="15">
      <c r="A34" s="17"/>
      <c r="B34" s="17"/>
      <c r="C34" s="21" t="s">
        <v>70</v>
      </c>
      <c r="D34" s="17"/>
      <c r="E34" s="17"/>
      <c r="F34" s="17"/>
      <c r="G34" s="17"/>
      <c r="H34" s="17"/>
      <c r="I34" s="17"/>
      <c r="J34" s="17"/>
      <c r="K34" s="17"/>
    </row>
    <row r="35" spans="1:14" ht="15">
      <c r="A35" s="17"/>
      <c r="B35" s="6" t="s">
        <v>51</v>
      </c>
      <c r="C35" s="38" t="s">
        <v>71</v>
      </c>
      <c r="D35" s="17"/>
      <c r="E35" s="17"/>
      <c r="F35" s="17"/>
      <c r="G35" s="17"/>
      <c r="H35" s="17"/>
      <c r="I35" s="17"/>
      <c r="J35" s="19" t="s">
        <v>41</v>
      </c>
      <c r="K35" s="17"/>
    </row>
    <row r="36" spans="1:14" ht="15">
      <c r="A36" s="17"/>
      <c r="B36" s="6" t="s">
        <v>52</v>
      </c>
      <c r="C36" s="19" t="s">
        <v>53</v>
      </c>
      <c r="D36" s="17"/>
      <c r="E36" s="17"/>
      <c r="F36" s="17"/>
      <c r="G36" s="17"/>
      <c r="H36" s="17"/>
      <c r="I36" s="17"/>
      <c r="J36" s="38" t="s">
        <v>41</v>
      </c>
      <c r="K36" s="38"/>
      <c r="M36">
        <f>(75*2)+25</f>
        <v>175</v>
      </c>
      <c r="N36">
        <f>M36*4</f>
        <v>700</v>
      </c>
    </row>
    <row r="37" spans="1:14" ht="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4" ht="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4" ht="15">
      <c r="A39" s="17"/>
      <c r="B39" s="17"/>
      <c r="C39" s="21" t="s">
        <v>72</v>
      </c>
      <c r="D39" s="17"/>
      <c r="E39" s="17"/>
      <c r="F39" s="17"/>
      <c r="G39" s="17"/>
      <c r="H39" s="17"/>
      <c r="I39" s="17"/>
      <c r="J39" s="17"/>
      <c r="K39" s="17"/>
    </row>
    <row r="40" spans="1:14" ht="15">
      <c r="A40" s="17"/>
      <c r="B40" s="6" t="s">
        <v>49</v>
      </c>
      <c r="C40" s="19" t="s">
        <v>50</v>
      </c>
      <c r="D40" s="17"/>
      <c r="E40" s="17"/>
      <c r="F40" s="17"/>
      <c r="G40" s="17"/>
      <c r="H40" s="17"/>
      <c r="I40" s="17"/>
      <c r="J40" s="38" t="s">
        <v>18</v>
      </c>
      <c r="K40" s="19"/>
    </row>
    <row r="41" spans="1:14">
      <c r="A41" s="10"/>
      <c r="B41" s="6" t="s">
        <v>48</v>
      </c>
      <c r="C41" s="15" t="s">
        <v>73</v>
      </c>
      <c r="D41" s="6">
        <f>VALUE(MID(B28,6,1))</f>
        <v>6</v>
      </c>
      <c r="E41" s="2">
        <v>4</v>
      </c>
      <c r="F41" s="3" t="s">
        <v>59</v>
      </c>
      <c r="G41" s="14" t="s">
        <v>59</v>
      </c>
      <c r="H41" s="14" t="s">
        <v>59</v>
      </c>
      <c r="I41" s="14" t="s">
        <v>59</v>
      </c>
      <c r="J41" s="15" t="s">
        <v>17</v>
      </c>
      <c r="K41" s="6"/>
    </row>
    <row r="42" spans="1:14">
      <c r="B42">
        <v>18</v>
      </c>
    </row>
    <row r="44" spans="1:14">
      <c r="C44" t="s">
        <v>95</v>
      </c>
      <c r="J44">
        <v>23</v>
      </c>
    </row>
    <row r="45" spans="1:14">
      <c r="C45" s="29" t="s">
        <v>96</v>
      </c>
      <c r="J45">
        <v>21</v>
      </c>
    </row>
    <row r="46" spans="1:14">
      <c r="C46" s="32" t="s">
        <v>101</v>
      </c>
      <c r="J46">
        <v>2</v>
      </c>
    </row>
    <row r="47" spans="1:14">
      <c r="C47" s="31" t="s">
        <v>103</v>
      </c>
      <c r="J47" s="34" t="s">
        <v>102</v>
      </c>
    </row>
    <row r="48" spans="1:14">
      <c r="C48" s="31" t="s">
        <v>104</v>
      </c>
      <c r="J48">
        <f>12+14+10</f>
        <v>36</v>
      </c>
    </row>
    <row r="49" spans="3:10">
      <c r="C49" s="31" t="s">
        <v>105</v>
      </c>
    </row>
    <row r="50" spans="3:10">
      <c r="C50" s="31" t="s">
        <v>106</v>
      </c>
      <c r="J50">
        <v>9</v>
      </c>
    </row>
    <row r="51" spans="3:10">
      <c r="C51" s="31" t="s">
        <v>97</v>
      </c>
      <c r="J51">
        <v>19</v>
      </c>
    </row>
    <row r="52" spans="3:10">
      <c r="C52" s="31" t="s">
        <v>100</v>
      </c>
      <c r="J52">
        <v>8</v>
      </c>
    </row>
    <row r="53" spans="3:10">
      <c r="C53" s="31" t="s">
        <v>107</v>
      </c>
      <c r="J53">
        <f>4*6*4</f>
        <v>96</v>
      </c>
    </row>
    <row r="54" spans="3:10">
      <c r="C54" s="31" t="s">
        <v>108</v>
      </c>
      <c r="J54">
        <f>21+3</f>
        <v>24</v>
      </c>
    </row>
    <row r="55" spans="3:10">
      <c r="C55" s="31" t="s">
        <v>109</v>
      </c>
      <c r="J55">
        <v>2</v>
      </c>
    </row>
    <row r="56" spans="3:10">
      <c r="C56" s="31" t="s">
        <v>110</v>
      </c>
      <c r="J56">
        <f>2*4*6</f>
        <v>48</v>
      </c>
    </row>
    <row r="57" spans="3:10">
      <c r="C57" s="31" t="s">
        <v>111</v>
      </c>
    </row>
  </sheetData>
  <mergeCells count="3">
    <mergeCell ref="A3:K3"/>
    <mergeCell ref="A14:K14"/>
    <mergeCell ref="A26:K2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C42" sqref="C42"/>
    </sheetView>
  </sheetViews>
  <sheetFormatPr defaultRowHeight="12.75"/>
  <cols>
    <col min="1" max="1" width="6.28515625" customWidth="1"/>
    <col min="2" max="2" width="14.85546875" bestFit="1" customWidth="1"/>
    <col min="3" max="8" width="21.7109375" customWidth="1"/>
    <col min="9" max="9" width="18.5703125" customWidth="1"/>
    <col min="10" max="14" width="17.7109375" customWidth="1"/>
  </cols>
  <sheetData>
    <row r="1" spans="1:8" s="53" customFormat="1" ht="15.75">
      <c r="A1" s="52" t="s">
        <v>156</v>
      </c>
      <c r="C1" s="54"/>
      <c r="D1" s="54"/>
    </row>
    <row r="3" spans="1:8" ht="15">
      <c r="A3" s="61" t="s">
        <v>148</v>
      </c>
      <c r="B3" s="59" t="s">
        <v>144</v>
      </c>
      <c r="C3" s="57" t="s">
        <v>83</v>
      </c>
      <c r="D3" s="58"/>
      <c r="E3" s="57" t="s">
        <v>84</v>
      </c>
      <c r="F3" s="58"/>
      <c r="G3" s="57" t="s">
        <v>85</v>
      </c>
      <c r="H3" s="58"/>
    </row>
    <row r="4" spans="1:8" ht="15">
      <c r="A4" s="62"/>
      <c r="B4" s="60"/>
      <c r="C4" s="26" t="s">
        <v>89</v>
      </c>
      <c r="D4" s="26" t="s">
        <v>90</v>
      </c>
      <c r="E4" s="26" t="s">
        <v>89</v>
      </c>
      <c r="F4" s="26" t="s">
        <v>90</v>
      </c>
      <c r="G4" s="26" t="s">
        <v>89</v>
      </c>
      <c r="H4" s="26" t="s">
        <v>90</v>
      </c>
    </row>
    <row r="5" spans="1:8" ht="24.95" customHeight="1">
      <c r="A5" s="56" t="s">
        <v>137</v>
      </c>
      <c r="B5" s="44" t="s">
        <v>116</v>
      </c>
      <c r="C5" s="20"/>
      <c r="D5" s="20"/>
      <c r="E5" s="20"/>
      <c r="F5" s="20"/>
      <c r="H5" s="20"/>
    </row>
    <row r="6" spans="1:8" ht="24.95" customHeight="1">
      <c r="A6" s="56"/>
      <c r="B6" s="27" t="s">
        <v>117</v>
      </c>
      <c r="C6" s="20"/>
      <c r="D6" s="20"/>
      <c r="E6" s="20"/>
      <c r="F6" s="20"/>
      <c r="G6" s="76" t="s">
        <v>112</v>
      </c>
      <c r="H6" s="20"/>
    </row>
    <row r="7" spans="1:8" ht="24.95" customHeight="1">
      <c r="A7" s="56" t="s">
        <v>138</v>
      </c>
      <c r="B7" s="27" t="s">
        <v>118</v>
      </c>
      <c r="C7" s="71" t="s">
        <v>160</v>
      </c>
      <c r="D7" s="28"/>
      <c r="E7" s="65" t="s">
        <v>130</v>
      </c>
      <c r="F7" s="86" t="s">
        <v>127</v>
      </c>
      <c r="G7" s="77"/>
      <c r="H7" s="6"/>
    </row>
    <row r="8" spans="1:8" ht="24.95" customHeight="1">
      <c r="A8" s="56"/>
      <c r="B8" s="27" t="s">
        <v>119</v>
      </c>
      <c r="C8" s="72"/>
      <c r="D8" s="28"/>
      <c r="E8" s="85"/>
      <c r="F8" s="86"/>
      <c r="G8" s="78"/>
      <c r="H8" s="7"/>
    </row>
    <row r="9" spans="1:8" ht="24.95" customHeight="1">
      <c r="A9" s="56" t="s">
        <v>139</v>
      </c>
      <c r="B9" s="27" t="s">
        <v>120</v>
      </c>
      <c r="D9" s="28" t="s">
        <v>147</v>
      </c>
      <c r="E9" s="84" t="s">
        <v>150</v>
      </c>
      <c r="G9" s="7"/>
      <c r="H9" s="7"/>
    </row>
    <row r="10" spans="1:8" ht="24.95" customHeight="1">
      <c r="A10" s="56"/>
      <c r="B10" s="27" t="s">
        <v>121</v>
      </c>
      <c r="D10" s="28"/>
      <c r="E10" s="84"/>
      <c r="G10" s="7"/>
      <c r="H10" s="7"/>
    </row>
    <row r="11" spans="1:8" ht="24.95" customHeight="1">
      <c r="A11" s="56" t="s">
        <v>140</v>
      </c>
      <c r="B11" s="43" t="s">
        <v>122</v>
      </c>
      <c r="C11" s="70" t="s">
        <v>149</v>
      </c>
      <c r="D11" s="6"/>
      <c r="E11" s="45"/>
      <c r="F11" s="46"/>
      <c r="G11" s="7"/>
      <c r="H11" s="7"/>
    </row>
    <row r="12" spans="1:8" ht="24.95" customHeight="1">
      <c r="A12" s="56"/>
      <c r="B12" s="27" t="s">
        <v>123</v>
      </c>
      <c r="C12" s="70"/>
      <c r="D12" s="6"/>
      <c r="E12" s="37"/>
      <c r="F12" s="7"/>
      <c r="G12" s="6"/>
      <c r="H12" s="7"/>
    </row>
    <row r="13" spans="1:8" ht="24.95" customHeight="1">
      <c r="A13" s="56" t="s">
        <v>141</v>
      </c>
      <c r="B13" s="27" t="s">
        <v>124</v>
      </c>
      <c r="C13" s="71" t="s">
        <v>159</v>
      </c>
      <c r="D13" s="68" t="s">
        <v>94</v>
      </c>
      <c r="E13" s="36"/>
      <c r="F13" s="7"/>
      <c r="G13" s="6"/>
      <c r="H13" s="7"/>
    </row>
    <row r="14" spans="1:8" ht="24.95" customHeight="1">
      <c r="A14" s="56"/>
      <c r="B14" s="27" t="s">
        <v>125</v>
      </c>
      <c r="C14" s="72"/>
      <c r="D14" s="74"/>
      <c r="E14" s="7"/>
      <c r="F14" s="7"/>
      <c r="G14" s="6"/>
      <c r="H14" s="7"/>
    </row>
    <row r="15" spans="1:8" ht="24.95" customHeight="1">
      <c r="A15" s="56" t="s">
        <v>143</v>
      </c>
      <c r="B15" s="27" t="s">
        <v>126</v>
      </c>
      <c r="C15" s="45"/>
      <c r="D15" s="75"/>
      <c r="E15" s="48"/>
      <c r="F15" s="7"/>
      <c r="G15" s="7"/>
      <c r="H15" s="7"/>
    </row>
    <row r="16" spans="1:8" ht="24.95" customHeight="1">
      <c r="A16" s="56"/>
      <c r="B16" s="27" t="s">
        <v>142</v>
      </c>
      <c r="C16" s="6"/>
      <c r="D16" s="6"/>
      <c r="E16" s="6"/>
      <c r="F16" s="6"/>
      <c r="G16" s="6"/>
      <c r="H16" s="6"/>
    </row>
    <row r="17" spans="1:8" ht="30" customHeight="1"/>
    <row r="18" spans="1:8" ht="30" customHeight="1">
      <c r="A18" s="61" t="s">
        <v>148</v>
      </c>
      <c r="B18" s="59" t="s">
        <v>144</v>
      </c>
      <c r="C18" s="57" t="s">
        <v>86</v>
      </c>
      <c r="D18" s="58"/>
      <c r="E18" s="57" t="s">
        <v>87</v>
      </c>
      <c r="F18" s="58"/>
      <c r="G18" s="73" t="s">
        <v>88</v>
      </c>
      <c r="H18" s="73"/>
    </row>
    <row r="19" spans="1:8" ht="15">
      <c r="A19" s="62"/>
      <c r="B19" s="60"/>
      <c r="C19" s="26" t="s">
        <v>89</v>
      </c>
      <c r="D19" s="26" t="s">
        <v>90</v>
      </c>
      <c r="E19" s="26" t="s">
        <v>89</v>
      </c>
      <c r="F19" s="26" t="s">
        <v>90</v>
      </c>
      <c r="G19" s="49" t="s">
        <v>89</v>
      </c>
      <c r="H19" s="49" t="s">
        <v>90</v>
      </c>
    </row>
    <row r="20" spans="1:8" ht="24.95" customHeight="1">
      <c r="A20" s="56" t="s">
        <v>137</v>
      </c>
      <c r="B20" s="44" t="s">
        <v>116</v>
      </c>
      <c r="C20" s="20"/>
      <c r="D20" s="20"/>
      <c r="E20" s="68" t="s">
        <v>92</v>
      </c>
      <c r="F20" s="20"/>
      <c r="G20" s="51"/>
      <c r="H20" s="51"/>
    </row>
    <row r="21" spans="1:8" ht="24.95" customHeight="1">
      <c r="A21" s="56"/>
      <c r="B21" s="27" t="s">
        <v>117</v>
      </c>
      <c r="C21" s="80" t="s">
        <v>151</v>
      </c>
      <c r="D21" s="20"/>
      <c r="E21" s="66"/>
      <c r="F21" s="20"/>
      <c r="G21" s="20"/>
      <c r="H21" s="20"/>
    </row>
    <row r="22" spans="1:8" ht="24.95" customHeight="1">
      <c r="A22" s="56" t="s">
        <v>138</v>
      </c>
      <c r="B22" s="27" t="s">
        <v>118</v>
      </c>
      <c r="C22" s="81"/>
      <c r="D22" s="84" t="s">
        <v>128</v>
      </c>
      <c r="E22" s="67"/>
      <c r="F22" s="65" t="s">
        <v>146</v>
      </c>
      <c r="G22" s="65" t="s">
        <v>154</v>
      </c>
      <c r="H22" s="65" t="s">
        <v>158</v>
      </c>
    </row>
    <row r="23" spans="1:8" ht="24.95" customHeight="1">
      <c r="A23" s="56"/>
      <c r="B23" s="27" t="s">
        <v>119</v>
      </c>
      <c r="C23" s="82"/>
      <c r="D23" s="84"/>
      <c r="E23" s="84" t="s">
        <v>129</v>
      </c>
      <c r="F23" s="67"/>
      <c r="G23" s="66"/>
      <c r="H23" s="67"/>
    </row>
    <row r="24" spans="1:8" ht="24.95" customHeight="1">
      <c r="A24" s="56" t="s">
        <v>139</v>
      </c>
      <c r="B24" s="27" t="s">
        <v>120</v>
      </c>
      <c r="C24" s="87" t="s">
        <v>152</v>
      </c>
      <c r="D24" s="83" t="s">
        <v>91</v>
      </c>
      <c r="E24" s="70"/>
      <c r="F24" s="7"/>
      <c r="G24" s="68" t="s">
        <v>93</v>
      </c>
      <c r="H24" s="65" t="s">
        <v>155</v>
      </c>
    </row>
    <row r="25" spans="1:8" ht="24.95" customHeight="1">
      <c r="A25" s="56"/>
      <c r="B25" s="27" t="s">
        <v>121</v>
      </c>
      <c r="C25" s="88"/>
      <c r="D25" s="83"/>
      <c r="E25" s="45"/>
      <c r="F25" s="7"/>
      <c r="G25" s="69"/>
      <c r="H25" s="69"/>
    </row>
    <row r="26" spans="1:8" ht="24.95" customHeight="1">
      <c r="A26" s="56" t="s">
        <v>140</v>
      </c>
      <c r="B26" s="50" t="s">
        <v>122</v>
      </c>
      <c r="D26" s="7"/>
      <c r="E26" s="7"/>
      <c r="F26" s="35"/>
      <c r="H26" s="7"/>
    </row>
    <row r="27" spans="1:8" ht="24.95" customHeight="1">
      <c r="A27" s="56"/>
      <c r="B27" s="27" t="s">
        <v>123</v>
      </c>
      <c r="D27" s="7"/>
      <c r="F27" s="35"/>
      <c r="H27" s="7"/>
    </row>
    <row r="28" spans="1:8" ht="24.95" customHeight="1">
      <c r="A28" s="56" t="s">
        <v>141</v>
      </c>
      <c r="B28" s="27" t="s">
        <v>124</v>
      </c>
      <c r="C28" s="6"/>
      <c r="D28" s="6"/>
      <c r="E28" s="63" t="s">
        <v>153</v>
      </c>
      <c r="F28" s="65" t="s">
        <v>157</v>
      </c>
      <c r="G28" s="7"/>
      <c r="H28" s="7"/>
    </row>
    <row r="29" spans="1:8" ht="24.95" customHeight="1">
      <c r="A29" s="56"/>
      <c r="B29" s="27" t="s">
        <v>125</v>
      </c>
      <c r="C29" s="65" t="s">
        <v>145</v>
      </c>
      <c r="D29" s="76" t="s">
        <v>131</v>
      </c>
      <c r="E29" s="64"/>
      <c r="F29" s="67"/>
      <c r="G29" s="7"/>
      <c r="H29" s="7"/>
    </row>
    <row r="30" spans="1:8" ht="24.95" customHeight="1">
      <c r="A30" s="56" t="s">
        <v>143</v>
      </c>
      <c r="B30" s="27" t="s">
        <v>126</v>
      </c>
      <c r="C30" s="79"/>
      <c r="D30" s="78"/>
      <c r="E30" s="35"/>
      <c r="F30" s="7"/>
      <c r="G30" s="7"/>
      <c r="H30" s="7"/>
    </row>
    <row r="31" spans="1:8" ht="24.95" customHeight="1">
      <c r="A31" s="56"/>
      <c r="B31" s="27" t="s">
        <v>142</v>
      </c>
      <c r="C31" s="6"/>
      <c r="D31" s="6"/>
      <c r="E31" s="6"/>
      <c r="F31" s="6"/>
      <c r="G31" s="6"/>
      <c r="H31" s="6"/>
    </row>
    <row r="34" spans="2:3" ht="15">
      <c r="B34" s="89" t="s">
        <v>161</v>
      </c>
    </row>
    <row r="36" spans="2:3">
      <c r="B36" s="90"/>
      <c r="C36" t="s">
        <v>162</v>
      </c>
    </row>
    <row r="37" spans="2:3">
      <c r="B37" s="91"/>
      <c r="C37" t="s">
        <v>163</v>
      </c>
    </row>
  </sheetData>
  <mergeCells count="45">
    <mergeCell ref="F28:F29"/>
    <mergeCell ref="C13:C14"/>
    <mergeCell ref="C29:C30"/>
    <mergeCell ref="D29:D30"/>
    <mergeCell ref="C21:C23"/>
    <mergeCell ref="D24:D25"/>
    <mergeCell ref="E20:E22"/>
    <mergeCell ref="E23:E24"/>
    <mergeCell ref="D22:D23"/>
    <mergeCell ref="C24:C25"/>
    <mergeCell ref="G3:H3"/>
    <mergeCell ref="C18:D18"/>
    <mergeCell ref="C11:C12"/>
    <mergeCell ref="C7:C8"/>
    <mergeCell ref="A15:A16"/>
    <mergeCell ref="A3:A4"/>
    <mergeCell ref="G18:H18"/>
    <mergeCell ref="D13:D15"/>
    <mergeCell ref="G6:G8"/>
    <mergeCell ref="E7:E8"/>
    <mergeCell ref="E9:E10"/>
    <mergeCell ref="F7:F8"/>
    <mergeCell ref="C3:D3"/>
    <mergeCell ref="E3:F3"/>
    <mergeCell ref="G22:G23"/>
    <mergeCell ref="F22:F23"/>
    <mergeCell ref="H22:H23"/>
    <mergeCell ref="G24:G25"/>
    <mergeCell ref="H24:H25"/>
    <mergeCell ref="A30:A31"/>
    <mergeCell ref="E18:F18"/>
    <mergeCell ref="B3:B4"/>
    <mergeCell ref="A18:A19"/>
    <mergeCell ref="B18:B19"/>
    <mergeCell ref="A20:A21"/>
    <mergeCell ref="E28:E29"/>
    <mergeCell ref="A5:A6"/>
    <mergeCell ref="A7:A8"/>
    <mergeCell ref="A9:A10"/>
    <mergeCell ref="A11:A12"/>
    <mergeCell ref="A13:A14"/>
    <mergeCell ref="A22:A23"/>
    <mergeCell ref="A24:A25"/>
    <mergeCell ref="A26:A27"/>
    <mergeCell ref="A28:A29"/>
  </mergeCells>
  <printOptions horizontalCentered="1"/>
  <pageMargins left="0.45" right="0.45" top="0.5" bottom="0.5" header="0.3" footer="0.3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Prediksi MK S2IF</vt:lpstr>
      <vt:lpstr>Jadwal</vt:lpstr>
    </vt:vector>
  </TitlesOfParts>
  <Company>STTT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HRW</dc:creator>
  <cp:lastModifiedBy>Heri</cp:lastModifiedBy>
  <cp:lastPrinted>2011-08-23T06:22:22Z</cp:lastPrinted>
  <dcterms:created xsi:type="dcterms:W3CDTF">2004-07-09T08:58:13Z</dcterms:created>
  <dcterms:modified xsi:type="dcterms:W3CDTF">2011-08-23T09:30:08Z</dcterms:modified>
</cp:coreProperties>
</file>